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" windowHeight="12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Titles" localSheetId="1">'Лист2'!$16:$16</definedName>
  </definedNames>
  <calcPr fullCalcOnLoad="1"/>
</workbook>
</file>

<file path=xl/sharedStrings.xml><?xml version="1.0" encoding="utf-8"?>
<sst xmlns="http://schemas.openxmlformats.org/spreadsheetml/2006/main" count="223" uniqueCount="105">
  <si>
    <t>№ п/п</t>
  </si>
  <si>
    <t>Адрес многоквартирного дома (далее – МКД)</t>
  </si>
  <si>
    <t>Год</t>
  </si>
  <si>
    <t>Материал стен</t>
  </si>
  <si>
    <t>Общая площадь МКД, всего</t>
  </si>
  <si>
    <t>Площадь помещений МКД</t>
  </si>
  <si>
    <t>всего</t>
  </si>
  <si>
    <t>кв. м</t>
  </si>
  <si>
    <t>чел.</t>
  </si>
  <si>
    <t>руб.</t>
  </si>
  <si>
    <t>руб./кв. м</t>
  </si>
  <si>
    <t>Итого по Алтайскому краю</t>
  </si>
  <si>
    <t>X</t>
  </si>
  <si>
    <t>многоквартирных домов, в отношении которых</t>
  </si>
  <si>
    <t>планируется проведение капитального ремонта общего имущества</t>
  </si>
  <si>
    <t>в рамках плана реализации краевой программы</t>
  </si>
  <si>
    <t>Адрес многоквартирного дома</t>
  </si>
  <si>
    <t>Стоимость капитального ремонта</t>
  </si>
  <si>
    <t>Виды, установленные частью 1 ст.166 Жилищного Кодекса Российской Федерации</t>
  </si>
  <si>
    <t>Виды, установленные нормативным правовым актом субъекта Российской Федерации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</si>
  <si>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</si>
  <si>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</si>
  <si>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</si>
  <si>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</si>
  <si>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фасада</t>
  </si>
  <si>
    <t>ед.</t>
  </si>
  <si>
    <t>кв. м.</t>
  </si>
  <si>
    <t>куб. м.</t>
  </si>
  <si>
    <t>Наименование муниципального образования</t>
  </si>
  <si>
    <t>Количество МКД</t>
  </si>
  <si>
    <t>II квартал 2016 года</t>
  </si>
  <si>
    <t>III квартал 2016 года</t>
  </si>
  <si>
    <t>IV квартал 2016 года</t>
  </si>
  <si>
    <t>I квартал 2016 года</t>
  </si>
  <si>
    <t>Благовещенский район</t>
  </si>
  <si>
    <t>выполнения работ по капитальному ремонту многоквартирных домов</t>
  </si>
  <si>
    <t>многоквартирных домов по видам капитального ремонта</t>
  </si>
  <si>
    <t>к постановлению Администрации</t>
  </si>
  <si>
    <t>Алтайского края</t>
  </si>
  <si>
    <t>от __________2016 № __________</t>
  </si>
  <si>
    <t>10.2016</t>
  </si>
  <si>
    <t>ПРИЛОЖЕНИЕ 1.1</t>
  </si>
  <si>
    <t>ПРИЛОЖЕНИЕ 2.1</t>
  </si>
  <si>
    <t>ПРИЛОЖЕНИЕ 3.1</t>
  </si>
  <si>
    <t xml:space="preserve">Итого по Бийскому району </t>
  </si>
  <si>
    <t>-</t>
  </si>
  <si>
    <t>кирпичные</t>
  </si>
  <si>
    <t>Итого по Благовещенскому району</t>
  </si>
  <si>
    <t>панельные</t>
  </si>
  <si>
    <t>Итого по г. Барнаулу</t>
  </si>
  <si>
    <t>смешанные</t>
  </si>
  <si>
    <t>деревянные</t>
  </si>
  <si>
    <t>Итого по г. Бийску</t>
  </si>
  <si>
    <t>Итого по Табунскому району</t>
  </si>
  <si>
    <t>Бийский район</t>
  </si>
  <si>
    <t>город Барнаул</t>
  </si>
  <si>
    <t>город Бийск</t>
  </si>
  <si>
    <t>Табунский район</t>
  </si>
  <si>
    <t>ввода в эксплуата-цию</t>
  </si>
  <si>
    <t>заверше-ния последне-го капиталь-ного ремонта</t>
  </si>
  <si>
    <t>Количест-во этажей</t>
  </si>
  <si>
    <t>Количест-во подъездов</t>
  </si>
  <si>
    <t>в том числе жилых помещений, находящих-ся в собствен-ности граждан</t>
  </si>
  <si>
    <t>Количество жителей, зарегистри-рованных в МКД на дату утверждения краткосроч-ного плана</t>
  </si>
  <si>
    <t>Удельная стоимость капитально-го ремонта 1 кв. м общей площади помещений МКД</t>
  </si>
  <si>
    <t>Предельная стоимость капитально-го ремонта 1 кв. м общей площади помещений МКД</t>
  </si>
  <si>
    <t>Плановая дата заверше-ния работ</t>
  </si>
  <si>
    <t>Бийский район,                                          пос. Чуйский,                                           ул. Центральная, д. 1</t>
  </si>
  <si>
    <t>Благовещенский район,                                                           р.п. Благовещенка,                                             ул. Ленина, д. 86</t>
  </si>
  <si>
    <t>г. Барнаул,                                               просп. Социалистичес-кий,  д. 59</t>
  </si>
  <si>
    <t>г. Барнаул,                                             ул. Воровского, д. 108</t>
  </si>
  <si>
    <t>г. Барнаул,                                            ул. Цеховая, д. 23</t>
  </si>
  <si>
    <t>г. Барнаул,                                           ул. Цеховая, д. 23а</t>
  </si>
  <si>
    <t>г. Барнаул,                                         ул. Юрина, д. 219</t>
  </si>
  <si>
    <t>г. Бийск, ул. 1-й Военный городок,                                          д. 154</t>
  </si>
  <si>
    <t>г. Бийск,                                                  ул. Кутузова, д. 23</t>
  </si>
  <si>
    <t>г. Бийск,                                                          ул. Ленинградская,                                              д. 39</t>
  </si>
  <si>
    <t>Табунский район,                                    с. Большеромановка, ул. Ленина, д. 63</t>
  </si>
  <si>
    <t>г. Бийск, ул. Гоголя,                              д. 210</t>
  </si>
  <si>
    <t>г. Бийск,                                                    ул. Красноармейская,                             д. 81</t>
  </si>
  <si>
    <t>ремонт или замена лифтового оборудова-ния</t>
  </si>
  <si>
    <t>переустройст-во невентилиру-емой крыши на вентилиру-емую крышу, устройство выходов на кровлю</t>
  </si>
  <si>
    <t>установка коллектив-ных (общедомо-вых) приборов учёта и узлов управления и регулирова-ния</t>
  </si>
  <si>
    <t>ремонт подъез-дов,  в том числе без усиления строитель-ных конструк-ций</t>
  </si>
  <si>
    <t>проведе-ние энергети-ческого обследо-вания</t>
  </si>
  <si>
    <t>Бийский район,                                       пос. Чуйский,                                     ул. Центральная,                                   д. 1</t>
  </si>
  <si>
    <t>Благовещенский район,                                                   р.п. Благовещенка,                                              ул. Ленина, д. 86</t>
  </si>
  <si>
    <t>г. Барнаул,                                            просп. Социалисти-ческий, д. 59</t>
  </si>
  <si>
    <t>г. Барнаул,                                                            ул. Воровского,                                              д. 108</t>
  </si>
  <si>
    <t>г. Барнаул,                                                   ул. Цеховая, д. 23</t>
  </si>
  <si>
    <t>г. Барнаул,                                                         ул. Цеховая, д. 23а</t>
  </si>
  <si>
    <t>г. Барнаул,                                                      ул. Юрина, д. 219</t>
  </si>
  <si>
    <t>г. Бийск,                                             ул. Гоголя, д. 210</t>
  </si>
  <si>
    <t>г. Бийск,                                            ул. Красноармейс-кая, д. 81</t>
  </si>
  <si>
    <t>г. Бийск,                                              ул. Кутузова, д. 23</t>
  </si>
  <si>
    <t>г. Бийск,                                                           ул. Ленинградская, д. 39</t>
  </si>
  <si>
    <t>Табунский район,                                                              с. Большероманов-ка, ул. Ленина, д. 63</t>
  </si>
  <si>
    <t>ремонт внутридо-мовых инженер-ных систем</t>
  </si>
  <si>
    <t>г. Бийск, ул. 1-й Военный городок,                          д. 154</t>
  </si>
  <si>
    <t>Общая площадь многоквар-тирного дома, всего</t>
  </si>
  <si>
    <t>Количество жителей, зарегистриро-ванных в МКД на дату утверждения краткосрочно-го плана</t>
  </si>
  <si>
    <t>ПЛАНИРУЕМЫЕ ПОКАЗАТЕЛИ</t>
  </si>
  <si>
    <t>РЕЕСТР</t>
  </si>
  <si>
    <t>ПЕРЕЧЕНЬ</t>
  </si>
  <si>
    <t>Стоимость капитального ремонта за счет средств собственников помещений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</si>
</sst>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4" fontId="5" fillId="0" borderId="10" xfId="0" applyNumberFormat="1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right" wrapText="1" indent="1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0" zoomScaleNormal="90" zoomScalePageLayoutView="0" workbookViewId="0" topLeftCell="A1">
      <selection activeCell="A10" sqref="A10:O10"/>
    </sheetView>
  </sheetViews>
  <sheetFormatPr defaultColWidth="9.7109375" defaultRowHeight="15"/>
  <cols>
    <col min="1" max="1" width="3.421875" style="1" customWidth="1"/>
    <col min="2" max="2" width="22.7109375" style="1" customWidth="1"/>
    <col min="3" max="3" width="12.421875" style="1" customWidth="1"/>
    <col min="4" max="4" width="11.140625" style="1" customWidth="1"/>
    <col min="5" max="5" width="12.421875" style="1" customWidth="1"/>
    <col min="6" max="6" width="10.421875" style="1" customWidth="1"/>
    <col min="7" max="7" width="10.7109375" style="1" customWidth="1"/>
    <col min="8" max="8" width="11.28125" style="1" customWidth="1"/>
    <col min="9" max="9" width="11.57421875" style="1" customWidth="1"/>
    <col min="10" max="10" width="12.7109375" style="1" customWidth="1"/>
    <col min="11" max="11" width="13.28125" style="1" customWidth="1"/>
    <col min="12" max="12" width="15.7109375" style="1" customWidth="1"/>
    <col min="13" max="13" width="13.00390625" style="1" customWidth="1"/>
    <col min="14" max="14" width="13.140625" style="1" customWidth="1"/>
    <col min="15" max="15" width="11.421875" style="1" customWidth="1"/>
    <col min="16" max="16384" width="9.7109375" style="1" customWidth="1"/>
  </cols>
  <sheetData>
    <row r="1" spans="12:15" ht="18" customHeight="1">
      <c r="L1" s="36" t="s">
        <v>41</v>
      </c>
      <c r="M1" s="36"/>
      <c r="N1" s="36"/>
      <c r="O1" s="36"/>
    </row>
    <row r="2" spans="12:15" ht="16.5" customHeight="1">
      <c r="L2" s="36" t="s">
        <v>37</v>
      </c>
      <c r="M2" s="36"/>
      <c r="N2" s="36"/>
      <c r="O2" s="36"/>
    </row>
    <row r="3" spans="12:15" ht="17.25" customHeight="1">
      <c r="L3" s="36" t="s">
        <v>38</v>
      </c>
      <c r="M3" s="36"/>
      <c r="N3" s="36"/>
      <c r="O3" s="36"/>
    </row>
    <row r="4" spans="12:15" ht="18.75" customHeight="1">
      <c r="L4" s="36" t="s">
        <v>39</v>
      </c>
      <c r="M4" s="36"/>
      <c r="N4" s="36"/>
      <c r="O4" s="36"/>
    </row>
    <row r="9" spans="1:15" ht="17.25" customHeight="1">
      <c r="A9" s="38" t="s">
        <v>103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8" customHeight="1">
      <c r="A10" s="38" t="s">
        <v>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 customHeight="1">
      <c r="A11" s="38" t="s">
        <v>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6.5" customHeight="1">
      <c r="A12" s="38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5" spans="1:15" s="4" customFormat="1" ht="37.5" customHeight="1">
      <c r="A15" s="35" t="s">
        <v>0</v>
      </c>
      <c r="B15" s="35" t="s">
        <v>1</v>
      </c>
      <c r="C15" s="37" t="s">
        <v>2</v>
      </c>
      <c r="D15" s="37"/>
      <c r="E15" s="35" t="s">
        <v>3</v>
      </c>
      <c r="F15" s="35" t="s">
        <v>60</v>
      </c>
      <c r="G15" s="35" t="s">
        <v>61</v>
      </c>
      <c r="H15" s="35" t="s">
        <v>4</v>
      </c>
      <c r="I15" s="37" t="s">
        <v>5</v>
      </c>
      <c r="J15" s="37"/>
      <c r="K15" s="35" t="s">
        <v>63</v>
      </c>
      <c r="L15" s="35" t="s">
        <v>104</v>
      </c>
      <c r="M15" s="35" t="s">
        <v>64</v>
      </c>
      <c r="N15" s="35" t="s">
        <v>65</v>
      </c>
      <c r="O15" s="35" t="s">
        <v>66</v>
      </c>
    </row>
    <row r="16" spans="1:15" s="4" customFormat="1" ht="144.75" customHeight="1">
      <c r="A16" s="35"/>
      <c r="B16" s="35"/>
      <c r="C16" s="35" t="s">
        <v>58</v>
      </c>
      <c r="D16" s="35" t="s">
        <v>59</v>
      </c>
      <c r="E16" s="35"/>
      <c r="F16" s="35"/>
      <c r="G16" s="35"/>
      <c r="H16" s="35"/>
      <c r="I16" s="5" t="s">
        <v>6</v>
      </c>
      <c r="J16" s="5" t="s">
        <v>62</v>
      </c>
      <c r="K16" s="35"/>
      <c r="L16" s="35"/>
      <c r="M16" s="35"/>
      <c r="N16" s="35"/>
      <c r="O16" s="35"/>
    </row>
    <row r="17" spans="1:15" s="4" customFormat="1" ht="15">
      <c r="A17" s="35"/>
      <c r="B17" s="35"/>
      <c r="C17" s="35"/>
      <c r="D17" s="35"/>
      <c r="E17" s="35"/>
      <c r="F17" s="35"/>
      <c r="G17" s="35"/>
      <c r="H17" s="32" t="s">
        <v>7</v>
      </c>
      <c r="I17" s="32" t="s">
        <v>7</v>
      </c>
      <c r="J17" s="32" t="s">
        <v>7</v>
      </c>
      <c r="K17" s="32" t="s">
        <v>8</v>
      </c>
      <c r="L17" s="32" t="s">
        <v>9</v>
      </c>
      <c r="M17" s="32" t="s">
        <v>10</v>
      </c>
      <c r="N17" s="32" t="s">
        <v>10</v>
      </c>
      <c r="O17" s="35"/>
    </row>
    <row r="18" spans="1:15" s="4" customFormat="1" ht="1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</row>
    <row r="19" spans="1:15" s="4" customFormat="1" ht="30" customHeight="1">
      <c r="A19" s="40" t="s">
        <v>11</v>
      </c>
      <c r="B19" s="40"/>
      <c r="C19" s="27" t="s">
        <v>12</v>
      </c>
      <c r="D19" s="27" t="s">
        <v>12</v>
      </c>
      <c r="E19" s="27" t="s">
        <v>12</v>
      </c>
      <c r="F19" s="27" t="s">
        <v>12</v>
      </c>
      <c r="G19" s="27" t="s">
        <v>12</v>
      </c>
      <c r="H19" s="16">
        <f aca="true" t="shared" si="0" ref="H19:M19">H20+H22+H24+H30+H36</f>
        <v>65466.44</v>
      </c>
      <c r="I19" s="16">
        <f t="shared" si="0"/>
        <v>54540.520000000004</v>
      </c>
      <c r="J19" s="16">
        <f t="shared" si="0"/>
        <v>44384.810000000005</v>
      </c>
      <c r="K19" s="34">
        <f t="shared" si="0"/>
        <v>1976</v>
      </c>
      <c r="L19" s="16">
        <f t="shared" si="0"/>
        <v>39649655.78</v>
      </c>
      <c r="M19" s="16">
        <f t="shared" si="0"/>
        <v>12338.728333921132</v>
      </c>
      <c r="N19" s="27" t="s">
        <v>12</v>
      </c>
      <c r="O19" s="9" t="s">
        <v>40</v>
      </c>
    </row>
    <row r="20" spans="1:15" s="4" customFormat="1" ht="32.25" customHeight="1">
      <c r="A20" s="39" t="s">
        <v>44</v>
      </c>
      <c r="B20" s="39"/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1">
        <v>421</v>
      </c>
      <c r="I20" s="11">
        <v>399.1</v>
      </c>
      <c r="J20" s="11">
        <v>399.1</v>
      </c>
      <c r="K20" s="12">
        <v>16</v>
      </c>
      <c r="L20" s="13">
        <f>L21</f>
        <v>2672817</v>
      </c>
      <c r="M20" s="16">
        <f aca="true" t="shared" si="1" ref="M20:M37">L20/I20</f>
        <v>6697.110999749436</v>
      </c>
      <c r="N20" s="14">
        <v>8592.56</v>
      </c>
      <c r="O20" s="9" t="s">
        <v>40</v>
      </c>
    </row>
    <row r="21" spans="1:15" s="4" customFormat="1" ht="48" customHeight="1">
      <c r="A21" s="5">
        <v>1</v>
      </c>
      <c r="B21" s="33" t="s">
        <v>67</v>
      </c>
      <c r="C21" s="10">
        <v>1958</v>
      </c>
      <c r="D21" s="10" t="s">
        <v>45</v>
      </c>
      <c r="E21" s="10" t="s">
        <v>46</v>
      </c>
      <c r="F21" s="10">
        <v>2</v>
      </c>
      <c r="G21" s="10">
        <v>1</v>
      </c>
      <c r="H21" s="11">
        <v>421</v>
      </c>
      <c r="I21" s="11">
        <v>399.1</v>
      </c>
      <c r="J21" s="11">
        <v>399.1</v>
      </c>
      <c r="K21" s="12">
        <v>16</v>
      </c>
      <c r="L21" s="13">
        <v>2672817</v>
      </c>
      <c r="M21" s="16">
        <f t="shared" si="1"/>
        <v>6697.110999749436</v>
      </c>
      <c r="N21" s="14">
        <v>8592.56</v>
      </c>
      <c r="O21" s="9" t="s">
        <v>40</v>
      </c>
    </row>
    <row r="22" spans="1:15" s="4" customFormat="1" ht="33.75" customHeight="1">
      <c r="A22" s="39" t="s">
        <v>47</v>
      </c>
      <c r="B22" s="39"/>
      <c r="C22" s="10" t="s">
        <v>12</v>
      </c>
      <c r="D22" s="10" t="s">
        <v>12</v>
      </c>
      <c r="E22" s="10" t="s">
        <v>12</v>
      </c>
      <c r="F22" s="10" t="s">
        <v>12</v>
      </c>
      <c r="G22" s="10" t="s">
        <v>12</v>
      </c>
      <c r="H22" s="11">
        <v>833</v>
      </c>
      <c r="I22" s="11">
        <v>712.6</v>
      </c>
      <c r="J22" s="11">
        <v>712.6</v>
      </c>
      <c r="K22" s="12">
        <v>20</v>
      </c>
      <c r="L22" s="11">
        <f>L23</f>
        <v>1948784.1600000001</v>
      </c>
      <c r="M22" s="16">
        <f t="shared" si="1"/>
        <v>2734.751838338479</v>
      </c>
      <c r="N22" s="14">
        <v>8592.56</v>
      </c>
      <c r="O22" s="9" t="s">
        <v>40</v>
      </c>
    </row>
    <row r="23" spans="1:15" s="4" customFormat="1" ht="62.25">
      <c r="A23" s="5">
        <v>2</v>
      </c>
      <c r="B23" s="33" t="s">
        <v>68</v>
      </c>
      <c r="C23" s="10">
        <v>1971</v>
      </c>
      <c r="D23" s="10">
        <v>2008</v>
      </c>
      <c r="E23" s="10" t="s">
        <v>48</v>
      </c>
      <c r="F23" s="10">
        <v>2</v>
      </c>
      <c r="G23" s="10">
        <v>2</v>
      </c>
      <c r="H23" s="11">
        <v>833</v>
      </c>
      <c r="I23" s="11">
        <v>712.6</v>
      </c>
      <c r="J23" s="11">
        <v>712.6</v>
      </c>
      <c r="K23" s="12">
        <v>20</v>
      </c>
      <c r="L23" s="13">
        <v>1948784.1600000001</v>
      </c>
      <c r="M23" s="16">
        <f t="shared" si="1"/>
        <v>2734.751838338479</v>
      </c>
      <c r="N23" s="14">
        <v>8592.56</v>
      </c>
      <c r="O23" s="9" t="s">
        <v>40</v>
      </c>
    </row>
    <row r="24" spans="1:15" s="4" customFormat="1" ht="23.25" customHeight="1">
      <c r="A24" s="39" t="s">
        <v>49</v>
      </c>
      <c r="B24" s="39"/>
      <c r="C24" s="10" t="s">
        <v>12</v>
      </c>
      <c r="D24" s="10" t="s">
        <v>12</v>
      </c>
      <c r="E24" s="10" t="s">
        <v>12</v>
      </c>
      <c r="F24" s="10" t="s">
        <v>12</v>
      </c>
      <c r="G24" s="10" t="s">
        <v>12</v>
      </c>
      <c r="H24" s="11">
        <f>SUM(H25:H29)</f>
        <v>37126.74</v>
      </c>
      <c r="I24" s="11">
        <f>SUM(I25:I29)</f>
        <v>31564.440000000002</v>
      </c>
      <c r="J24" s="11">
        <f>SUM(J25:J29)</f>
        <v>27330.71</v>
      </c>
      <c r="K24" s="12">
        <f>SUM(K25:K29)</f>
        <v>1039</v>
      </c>
      <c r="L24" s="11">
        <f>SUM(L25:L29)</f>
        <v>10017881.870000001</v>
      </c>
      <c r="M24" s="16">
        <f t="shared" si="1"/>
        <v>317.37872967174457</v>
      </c>
      <c r="N24" s="15">
        <v>8592.56</v>
      </c>
      <c r="O24" s="9" t="s">
        <v>40</v>
      </c>
    </row>
    <row r="25" spans="1:15" s="4" customFormat="1" ht="50.25" customHeight="1">
      <c r="A25" s="5">
        <v>3</v>
      </c>
      <c r="B25" s="33" t="s">
        <v>69</v>
      </c>
      <c r="C25" s="10">
        <v>1992</v>
      </c>
      <c r="D25" s="10" t="s">
        <v>45</v>
      </c>
      <c r="E25" s="10" t="s">
        <v>50</v>
      </c>
      <c r="F25" s="10">
        <v>11</v>
      </c>
      <c r="G25" s="10">
        <v>7</v>
      </c>
      <c r="H25" s="11">
        <v>21359.28</v>
      </c>
      <c r="I25" s="11">
        <v>17284.68</v>
      </c>
      <c r="J25" s="11">
        <v>13383.65</v>
      </c>
      <c r="K25" s="12">
        <v>468</v>
      </c>
      <c r="L25" s="13">
        <v>5953573.4</v>
      </c>
      <c r="M25" s="16">
        <f t="shared" si="1"/>
        <v>344.4422112529709</v>
      </c>
      <c r="N25" s="14">
        <v>8592.56</v>
      </c>
      <c r="O25" s="9" t="s">
        <v>40</v>
      </c>
    </row>
    <row r="26" spans="1:15" s="4" customFormat="1" ht="30.75">
      <c r="A26" s="5">
        <v>4</v>
      </c>
      <c r="B26" s="33" t="s">
        <v>70</v>
      </c>
      <c r="C26" s="10">
        <v>1968</v>
      </c>
      <c r="D26" s="10" t="s">
        <v>45</v>
      </c>
      <c r="E26" s="10" t="s">
        <v>46</v>
      </c>
      <c r="F26" s="10">
        <v>3</v>
      </c>
      <c r="G26" s="10">
        <v>1</v>
      </c>
      <c r="H26" s="11">
        <v>2298.5</v>
      </c>
      <c r="I26" s="11">
        <v>2275.3</v>
      </c>
      <c r="J26" s="11">
        <v>2241.8</v>
      </c>
      <c r="K26" s="12">
        <v>39</v>
      </c>
      <c r="L26" s="13">
        <v>1626309.21</v>
      </c>
      <c r="M26" s="16">
        <f t="shared" si="1"/>
        <v>714.7669362281896</v>
      </c>
      <c r="N26" s="14">
        <v>8592.56</v>
      </c>
      <c r="O26" s="9" t="s">
        <v>40</v>
      </c>
    </row>
    <row r="27" spans="1:15" s="4" customFormat="1" ht="30.75">
      <c r="A27" s="5">
        <v>5</v>
      </c>
      <c r="B27" s="33" t="s">
        <v>71</v>
      </c>
      <c r="C27" s="10">
        <v>1928</v>
      </c>
      <c r="D27" s="10" t="s">
        <v>45</v>
      </c>
      <c r="E27" s="10" t="s">
        <v>51</v>
      </c>
      <c r="F27" s="10">
        <v>2</v>
      </c>
      <c r="G27" s="10">
        <v>1</v>
      </c>
      <c r="H27" s="11">
        <v>279.2</v>
      </c>
      <c r="I27" s="11">
        <v>217.7</v>
      </c>
      <c r="J27" s="11">
        <v>161.6</v>
      </c>
      <c r="K27" s="12">
        <v>6</v>
      </c>
      <c r="L27" s="13">
        <v>1033997.74</v>
      </c>
      <c r="M27" s="16">
        <f t="shared" si="1"/>
        <v>4749.645107946716</v>
      </c>
      <c r="N27" s="14">
        <v>8592.56</v>
      </c>
      <c r="O27" s="9" t="s">
        <v>40</v>
      </c>
    </row>
    <row r="28" spans="1:15" s="4" customFormat="1" ht="33.75" customHeight="1">
      <c r="A28" s="5">
        <v>6</v>
      </c>
      <c r="B28" s="33" t="s">
        <v>72</v>
      </c>
      <c r="C28" s="10">
        <v>1928</v>
      </c>
      <c r="D28" s="10" t="s">
        <v>45</v>
      </c>
      <c r="E28" s="10" t="s">
        <v>51</v>
      </c>
      <c r="F28" s="10">
        <v>2</v>
      </c>
      <c r="G28" s="10">
        <v>2</v>
      </c>
      <c r="H28" s="11">
        <v>271.38</v>
      </c>
      <c r="I28" s="11">
        <v>210.88</v>
      </c>
      <c r="J28" s="11">
        <v>210.88</v>
      </c>
      <c r="K28" s="12">
        <v>10</v>
      </c>
      <c r="L28" s="13">
        <v>1034648.22</v>
      </c>
      <c r="M28" s="16">
        <f t="shared" si="1"/>
        <v>4906.336399848255</v>
      </c>
      <c r="N28" s="14">
        <v>8592.56</v>
      </c>
      <c r="O28" s="9" t="s">
        <v>40</v>
      </c>
    </row>
    <row r="29" spans="1:15" s="4" customFormat="1" ht="30.75">
      <c r="A29" s="5">
        <v>7</v>
      </c>
      <c r="B29" s="33" t="s">
        <v>73</v>
      </c>
      <c r="C29" s="10">
        <v>1977</v>
      </c>
      <c r="D29" s="10">
        <v>2009</v>
      </c>
      <c r="E29" s="10" t="s">
        <v>48</v>
      </c>
      <c r="F29" s="10">
        <v>9</v>
      </c>
      <c r="G29" s="10">
        <v>6</v>
      </c>
      <c r="H29" s="11">
        <v>12918.38</v>
      </c>
      <c r="I29" s="11">
        <v>11575.88</v>
      </c>
      <c r="J29" s="11">
        <v>11332.78</v>
      </c>
      <c r="K29" s="12">
        <v>516</v>
      </c>
      <c r="L29" s="13">
        <v>369353.3</v>
      </c>
      <c r="M29" s="16">
        <f t="shared" si="1"/>
        <v>31.90714658410419</v>
      </c>
      <c r="N29" s="14">
        <v>8592.56</v>
      </c>
      <c r="O29" s="9" t="s">
        <v>40</v>
      </c>
    </row>
    <row r="30" spans="1:15" s="4" customFormat="1" ht="15">
      <c r="A30" s="39" t="s">
        <v>52</v>
      </c>
      <c r="B30" s="39"/>
      <c r="C30" s="10" t="s">
        <v>12</v>
      </c>
      <c r="D30" s="10" t="s">
        <v>12</v>
      </c>
      <c r="E30" s="10" t="s">
        <v>12</v>
      </c>
      <c r="F30" s="10" t="s">
        <v>12</v>
      </c>
      <c r="G30" s="10" t="s">
        <v>12</v>
      </c>
      <c r="H30" s="11">
        <f>SUM(H31:H35)</f>
        <v>26427.9</v>
      </c>
      <c r="I30" s="11">
        <f>SUM(I31:I35)</f>
        <v>21265.98</v>
      </c>
      <c r="J30" s="11">
        <f>SUM(J31:J35)</f>
        <v>15506.500000000002</v>
      </c>
      <c r="K30" s="12">
        <f>SUM(K31:K35)</f>
        <v>883</v>
      </c>
      <c r="L30" s="11">
        <f>SUM(L31:L35)</f>
        <v>24139892.43</v>
      </c>
      <c r="M30" s="16">
        <f t="shared" si="1"/>
        <v>1135.1413116160177</v>
      </c>
      <c r="N30" s="14">
        <v>8592.56</v>
      </c>
      <c r="O30" s="9" t="s">
        <v>40</v>
      </c>
    </row>
    <row r="31" spans="1:15" s="4" customFormat="1" ht="46.5">
      <c r="A31" s="5">
        <v>8</v>
      </c>
      <c r="B31" s="33" t="s">
        <v>74</v>
      </c>
      <c r="C31" s="10">
        <v>1957</v>
      </c>
      <c r="D31" s="10" t="s">
        <v>45</v>
      </c>
      <c r="E31" s="10" t="s">
        <v>46</v>
      </c>
      <c r="F31" s="10">
        <v>5</v>
      </c>
      <c r="G31" s="10">
        <v>5</v>
      </c>
      <c r="H31" s="11">
        <v>5242.1</v>
      </c>
      <c r="I31" s="11">
        <v>4056</v>
      </c>
      <c r="J31" s="11">
        <v>2937.4</v>
      </c>
      <c r="K31" s="12">
        <v>156</v>
      </c>
      <c r="L31" s="13">
        <v>4432390</v>
      </c>
      <c r="M31" s="16">
        <f t="shared" si="1"/>
        <v>1092.7983234714004</v>
      </c>
      <c r="N31" s="14">
        <v>8592.56</v>
      </c>
      <c r="O31" s="9" t="s">
        <v>40</v>
      </c>
    </row>
    <row r="32" spans="1:15" s="4" customFormat="1" ht="30.75">
      <c r="A32" s="5">
        <v>9</v>
      </c>
      <c r="B32" s="33" t="s">
        <v>78</v>
      </c>
      <c r="C32" s="10">
        <v>1988</v>
      </c>
      <c r="D32" s="10">
        <v>2008</v>
      </c>
      <c r="E32" s="10" t="s">
        <v>46</v>
      </c>
      <c r="F32" s="10">
        <v>5</v>
      </c>
      <c r="G32" s="10">
        <v>6</v>
      </c>
      <c r="H32" s="11">
        <v>4911.2</v>
      </c>
      <c r="I32" s="11">
        <v>4030.98</v>
      </c>
      <c r="J32" s="11">
        <v>2415.2</v>
      </c>
      <c r="K32" s="12">
        <v>189</v>
      </c>
      <c r="L32" s="13">
        <v>3737698.95</v>
      </c>
      <c r="M32" s="16">
        <f t="shared" si="1"/>
        <v>927.2432386169121</v>
      </c>
      <c r="N32" s="14">
        <v>8592.56</v>
      </c>
      <c r="O32" s="9" t="s">
        <v>40</v>
      </c>
    </row>
    <row r="33" spans="1:15" s="4" customFormat="1" ht="46.5">
      <c r="A33" s="5">
        <v>10</v>
      </c>
      <c r="B33" s="33" t="s">
        <v>79</v>
      </c>
      <c r="C33" s="10">
        <v>1960</v>
      </c>
      <c r="D33" s="10" t="s">
        <v>45</v>
      </c>
      <c r="E33" s="10" t="s">
        <v>46</v>
      </c>
      <c r="F33" s="10">
        <v>4</v>
      </c>
      <c r="G33" s="10">
        <v>4</v>
      </c>
      <c r="H33" s="11">
        <v>4710.8</v>
      </c>
      <c r="I33" s="11">
        <v>4465.9</v>
      </c>
      <c r="J33" s="11">
        <v>3492.5</v>
      </c>
      <c r="K33" s="12">
        <v>92</v>
      </c>
      <c r="L33" s="13">
        <v>5867610.48</v>
      </c>
      <c r="M33" s="16">
        <f t="shared" si="1"/>
        <v>1313.8696522537452</v>
      </c>
      <c r="N33" s="14">
        <v>8592.56</v>
      </c>
      <c r="O33" s="9" t="s">
        <v>40</v>
      </c>
    </row>
    <row r="34" spans="1:15" s="4" customFormat="1" ht="30.75">
      <c r="A34" s="5">
        <v>11</v>
      </c>
      <c r="B34" s="33" t="s">
        <v>75</v>
      </c>
      <c r="C34" s="10">
        <v>1978</v>
      </c>
      <c r="D34" s="10" t="s">
        <v>45</v>
      </c>
      <c r="E34" s="10" t="s">
        <v>48</v>
      </c>
      <c r="F34" s="10">
        <v>5</v>
      </c>
      <c r="G34" s="10">
        <v>2</v>
      </c>
      <c r="H34" s="11">
        <v>5794.2</v>
      </c>
      <c r="I34" s="11">
        <v>4005.1</v>
      </c>
      <c r="J34" s="11">
        <v>3524.3</v>
      </c>
      <c r="K34" s="12">
        <v>219</v>
      </c>
      <c r="L34" s="13">
        <v>4760807</v>
      </c>
      <c r="M34" s="16">
        <f t="shared" si="1"/>
        <v>1188.6861751267136</v>
      </c>
      <c r="N34" s="14">
        <v>8592.56</v>
      </c>
      <c r="O34" s="9" t="s">
        <v>40</v>
      </c>
    </row>
    <row r="35" spans="1:15" s="4" customFormat="1" ht="46.5">
      <c r="A35" s="5">
        <v>12</v>
      </c>
      <c r="B35" s="33" t="s">
        <v>76</v>
      </c>
      <c r="C35" s="10">
        <v>1979</v>
      </c>
      <c r="D35" s="10" t="s">
        <v>45</v>
      </c>
      <c r="E35" s="10" t="s">
        <v>48</v>
      </c>
      <c r="F35" s="10">
        <v>5</v>
      </c>
      <c r="G35" s="10">
        <v>6</v>
      </c>
      <c r="H35" s="11">
        <v>5769.6</v>
      </c>
      <c r="I35" s="11">
        <v>4708</v>
      </c>
      <c r="J35" s="11">
        <v>3137.1</v>
      </c>
      <c r="K35" s="12">
        <v>227</v>
      </c>
      <c r="L35" s="13">
        <v>5341386</v>
      </c>
      <c r="M35" s="16">
        <f t="shared" si="1"/>
        <v>1134.533984706882</v>
      </c>
      <c r="N35" s="14">
        <v>8592.56</v>
      </c>
      <c r="O35" s="9" t="s">
        <v>40</v>
      </c>
    </row>
    <row r="36" spans="1:15" s="4" customFormat="1" ht="33.75" customHeight="1">
      <c r="A36" s="39" t="s">
        <v>53</v>
      </c>
      <c r="B36" s="39"/>
      <c r="C36" s="10" t="s">
        <v>12</v>
      </c>
      <c r="D36" s="10" t="s">
        <v>12</v>
      </c>
      <c r="E36" s="10" t="s">
        <v>12</v>
      </c>
      <c r="F36" s="10" t="s">
        <v>12</v>
      </c>
      <c r="G36" s="10" t="s">
        <v>12</v>
      </c>
      <c r="H36" s="11">
        <v>657.8</v>
      </c>
      <c r="I36" s="11">
        <v>598.4</v>
      </c>
      <c r="J36" s="11">
        <v>435.9</v>
      </c>
      <c r="K36" s="12">
        <v>18</v>
      </c>
      <c r="L36" s="11">
        <f>L37</f>
        <v>870280.32</v>
      </c>
      <c r="M36" s="16">
        <f t="shared" si="1"/>
        <v>1454.3454545454545</v>
      </c>
      <c r="N36" s="14">
        <v>8592.56</v>
      </c>
      <c r="O36" s="9" t="s">
        <v>40</v>
      </c>
    </row>
    <row r="37" spans="1:15" s="4" customFormat="1" ht="46.5">
      <c r="A37" s="5">
        <v>13</v>
      </c>
      <c r="B37" s="33" t="s">
        <v>77</v>
      </c>
      <c r="C37" s="10">
        <v>1964</v>
      </c>
      <c r="D37" s="10" t="s">
        <v>45</v>
      </c>
      <c r="E37" s="10" t="s">
        <v>46</v>
      </c>
      <c r="F37" s="10">
        <v>2</v>
      </c>
      <c r="G37" s="10">
        <v>3</v>
      </c>
      <c r="H37" s="11">
        <v>657.8</v>
      </c>
      <c r="I37" s="11">
        <v>598.4</v>
      </c>
      <c r="J37" s="11">
        <v>435.9</v>
      </c>
      <c r="K37" s="12">
        <v>18</v>
      </c>
      <c r="L37" s="13">
        <v>870280.32</v>
      </c>
      <c r="M37" s="16">
        <f t="shared" si="1"/>
        <v>1454.3454545454545</v>
      </c>
      <c r="N37" s="14">
        <v>8592.56</v>
      </c>
      <c r="O37" s="9" t="s">
        <v>40</v>
      </c>
    </row>
    <row r="38" s="4" customFormat="1" ht="15"/>
    <row r="39" s="4" customFormat="1" ht="15"/>
    <row r="40" s="4" customFormat="1" ht="15"/>
    <row r="41" s="4" customFormat="1" ht="15"/>
    <row r="42" s="4" customFormat="1" ht="15"/>
    <row r="43" s="3" customFormat="1" ht="13.5"/>
  </sheetData>
  <sheetProtection/>
  <mergeCells count="29">
    <mergeCell ref="O15:O17"/>
    <mergeCell ref="C16:C17"/>
    <mergeCell ref="E15:E17"/>
    <mergeCell ref="F15:F17"/>
    <mergeCell ref="A36:B36"/>
    <mergeCell ref="A10:O10"/>
    <mergeCell ref="A11:O11"/>
    <mergeCell ref="A12:O12"/>
    <mergeCell ref="A20:B20"/>
    <mergeCell ref="A19:B19"/>
    <mergeCell ref="M15:M16"/>
    <mergeCell ref="N15:N16"/>
    <mergeCell ref="A22:B22"/>
    <mergeCell ref="A24:B24"/>
    <mergeCell ref="A30:B30"/>
    <mergeCell ref="D16:D17"/>
    <mergeCell ref="A15:A17"/>
    <mergeCell ref="B15:B17"/>
    <mergeCell ref="C15:D15"/>
    <mergeCell ref="G15:G17"/>
    <mergeCell ref="H15:H16"/>
    <mergeCell ref="L1:O1"/>
    <mergeCell ref="L2:O2"/>
    <mergeCell ref="L3:O3"/>
    <mergeCell ref="L4:O4"/>
    <mergeCell ref="I15:J15"/>
    <mergeCell ref="K15:K16"/>
    <mergeCell ref="L15:L16"/>
    <mergeCell ref="A9:O9"/>
  </mergeCells>
  <printOptions/>
  <pageMargins left="0.3937007874015748" right="0.3937007874015748" top="1.1811023622047245" bottom="0.3937007874015748" header="0.31496062992125984" footer="0.31496062992125984"/>
  <pageSetup firstPageNumber="36" useFirstPageNumber="1" fitToHeight="58" fitToWidth="1" horizontalDpi="180" verticalDpi="180" orientation="landscape" paperSize="9" scale="75" r:id="rId1"/>
  <headerFooter>
    <oddHeader>&amp;R&amp;"Times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80" zoomScaleNormal="80" zoomScalePageLayoutView="0" workbookViewId="0" topLeftCell="A25">
      <selection activeCell="N3" sqref="N3"/>
    </sheetView>
  </sheetViews>
  <sheetFormatPr defaultColWidth="9.7109375" defaultRowHeight="15"/>
  <cols>
    <col min="1" max="1" width="5.421875" style="2" customWidth="1"/>
    <col min="2" max="2" width="21.140625" style="2" customWidth="1"/>
    <col min="3" max="3" width="16.00390625" style="2" customWidth="1"/>
    <col min="4" max="4" width="12.7109375" style="2" customWidth="1"/>
    <col min="5" max="5" width="7.28125" style="2" customWidth="1"/>
    <col min="6" max="6" width="7.140625" style="2" customWidth="1"/>
    <col min="7" max="7" width="9.8515625" style="2" bestFit="1" customWidth="1"/>
    <col min="8" max="8" width="16.00390625" style="2" customWidth="1"/>
    <col min="9" max="9" width="7.8515625" style="2" customWidth="1"/>
    <col min="10" max="10" width="8.7109375" style="2" customWidth="1"/>
    <col min="11" max="11" width="9.28125" style="2" bestFit="1" customWidth="1"/>
    <col min="12" max="12" width="13.140625" style="2" customWidth="1"/>
    <col min="13" max="13" width="8.140625" style="2" customWidth="1"/>
    <col min="14" max="14" width="7.57421875" style="2" customWidth="1"/>
    <col min="15" max="15" width="9.28125" style="2" bestFit="1" customWidth="1"/>
    <col min="16" max="16" width="13.8515625" style="2" customWidth="1"/>
    <col min="17" max="17" width="15.421875" style="2" customWidth="1"/>
    <col min="18" max="18" width="12.8515625" style="2" customWidth="1"/>
    <col min="19" max="19" width="11.00390625" style="2" customWidth="1"/>
    <col min="20" max="20" width="11.57421875" style="2" customWidth="1"/>
    <col min="21" max="16384" width="9.7109375" style="2" customWidth="1"/>
  </cols>
  <sheetData>
    <row r="1" spans="16:20" ht="21.75" customHeight="1">
      <c r="P1" s="50" t="s">
        <v>42</v>
      </c>
      <c r="Q1" s="50"/>
      <c r="R1" s="50"/>
      <c r="S1" s="50"/>
      <c r="T1" s="50"/>
    </row>
    <row r="2" spans="16:20" ht="21" customHeight="1">
      <c r="P2" s="50" t="s">
        <v>37</v>
      </c>
      <c r="Q2" s="50"/>
      <c r="R2" s="50"/>
      <c r="S2" s="50"/>
      <c r="T2" s="50"/>
    </row>
    <row r="3" spans="16:20" ht="19.5" customHeight="1">
      <c r="P3" s="50" t="s">
        <v>38</v>
      </c>
      <c r="Q3" s="50"/>
      <c r="R3" s="50"/>
      <c r="S3" s="50"/>
      <c r="T3" s="50"/>
    </row>
    <row r="4" spans="16:20" ht="21" customHeight="1">
      <c r="P4" s="50" t="s">
        <v>39</v>
      </c>
      <c r="Q4" s="50"/>
      <c r="R4" s="50"/>
      <c r="S4" s="50"/>
      <c r="T4" s="50"/>
    </row>
    <row r="9" spans="1:20" ht="21.75" customHeight="1">
      <c r="A9" s="49" t="s">
        <v>102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20.25" customHeight="1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3" spans="1:20" s="18" customFormat="1" ht="36" customHeight="1">
      <c r="A13" s="41" t="s">
        <v>0</v>
      </c>
      <c r="B13" s="41" t="s">
        <v>16</v>
      </c>
      <c r="C13" s="41" t="s">
        <v>17</v>
      </c>
      <c r="D13" s="41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s">
        <v>19</v>
      </c>
      <c r="P13" s="41"/>
      <c r="Q13" s="41"/>
      <c r="R13" s="41"/>
      <c r="S13" s="41"/>
      <c r="T13" s="41"/>
    </row>
    <row r="14" spans="1:20" s="18" customFormat="1" ht="198.75" customHeight="1">
      <c r="A14" s="41"/>
      <c r="B14" s="41"/>
      <c r="C14" s="41"/>
      <c r="D14" s="19" t="s">
        <v>97</v>
      </c>
      <c r="E14" s="41" t="s">
        <v>80</v>
      </c>
      <c r="F14" s="41"/>
      <c r="G14" s="41" t="s">
        <v>20</v>
      </c>
      <c r="H14" s="41"/>
      <c r="I14" s="41" t="s">
        <v>21</v>
      </c>
      <c r="J14" s="41"/>
      <c r="K14" s="41" t="s">
        <v>22</v>
      </c>
      <c r="L14" s="41"/>
      <c r="M14" s="41" t="s">
        <v>23</v>
      </c>
      <c r="N14" s="41"/>
      <c r="O14" s="41" t="s">
        <v>24</v>
      </c>
      <c r="P14" s="41"/>
      <c r="Q14" s="19" t="s">
        <v>81</v>
      </c>
      <c r="R14" s="19" t="s">
        <v>82</v>
      </c>
      <c r="S14" s="19" t="s">
        <v>83</v>
      </c>
      <c r="T14" s="19" t="s">
        <v>84</v>
      </c>
    </row>
    <row r="15" spans="1:20" s="18" customFormat="1" ht="24" customHeight="1">
      <c r="A15" s="41"/>
      <c r="B15" s="41"/>
      <c r="C15" s="19" t="s">
        <v>9</v>
      </c>
      <c r="D15" s="19" t="s">
        <v>9</v>
      </c>
      <c r="E15" s="19" t="s">
        <v>25</v>
      </c>
      <c r="F15" s="19" t="s">
        <v>9</v>
      </c>
      <c r="G15" s="19" t="s">
        <v>26</v>
      </c>
      <c r="H15" s="19" t="s">
        <v>9</v>
      </c>
      <c r="I15" s="19" t="s">
        <v>26</v>
      </c>
      <c r="J15" s="19" t="s">
        <v>9</v>
      </c>
      <c r="K15" s="19" t="s">
        <v>26</v>
      </c>
      <c r="L15" s="19" t="s">
        <v>9</v>
      </c>
      <c r="M15" s="19" t="s">
        <v>27</v>
      </c>
      <c r="N15" s="19" t="s">
        <v>9</v>
      </c>
      <c r="O15" s="19" t="s">
        <v>26</v>
      </c>
      <c r="P15" s="19" t="s">
        <v>9</v>
      </c>
      <c r="Q15" s="19" t="s">
        <v>9</v>
      </c>
      <c r="R15" s="19" t="s">
        <v>9</v>
      </c>
      <c r="S15" s="19" t="s">
        <v>9</v>
      </c>
      <c r="T15" s="19" t="s">
        <v>9</v>
      </c>
    </row>
    <row r="16" spans="1:20" s="18" customFormat="1" ht="16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0">
        <v>14</v>
      </c>
      <c r="O16" s="20">
        <v>15</v>
      </c>
      <c r="P16" s="20">
        <v>16</v>
      </c>
      <c r="Q16" s="20">
        <v>17</v>
      </c>
      <c r="R16" s="20">
        <v>18</v>
      </c>
      <c r="S16" s="20">
        <v>19</v>
      </c>
      <c r="T16" s="20">
        <v>20</v>
      </c>
    </row>
    <row r="17" spans="1:20" s="18" customFormat="1" ht="41.25" customHeight="1">
      <c r="A17" s="43" t="s">
        <v>11</v>
      </c>
      <c r="B17" s="43"/>
      <c r="C17" s="21">
        <f>C18+C20+C22+C28+C34</f>
        <v>39649655.78</v>
      </c>
      <c r="D17" s="21">
        <f aca="true" t="shared" si="0" ref="D17:T17">D18+D20+D22+D28+D34</f>
        <v>369353.3</v>
      </c>
      <c r="E17" s="21">
        <f t="shared" si="0"/>
        <v>0</v>
      </c>
      <c r="F17" s="21">
        <f t="shared" si="0"/>
        <v>0</v>
      </c>
      <c r="G17" s="21">
        <f t="shared" si="0"/>
        <v>9668.349999999999</v>
      </c>
      <c r="H17" s="21">
        <f t="shared" si="0"/>
        <v>27229325.32</v>
      </c>
      <c r="I17" s="21">
        <f t="shared" si="0"/>
        <v>0</v>
      </c>
      <c r="J17" s="21">
        <f t="shared" si="0"/>
        <v>0</v>
      </c>
      <c r="K17" s="21">
        <f t="shared" si="0"/>
        <v>205</v>
      </c>
      <c r="L17" s="21">
        <f t="shared" si="0"/>
        <v>842902.16</v>
      </c>
      <c r="M17" s="21">
        <f t="shared" si="0"/>
        <v>0</v>
      </c>
      <c r="N17" s="21">
        <f t="shared" si="0"/>
        <v>0</v>
      </c>
      <c r="O17" s="21">
        <f t="shared" si="0"/>
        <v>761.4</v>
      </c>
      <c r="P17" s="21">
        <f t="shared" si="0"/>
        <v>1105882</v>
      </c>
      <c r="Q17" s="21">
        <f t="shared" si="0"/>
        <v>10102193</v>
      </c>
      <c r="R17" s="21">
        <f t="shared" si="0"/>
        <v>0</v>
      </c>
      <c r="S17" s="21">
        <f t="shared" si="0"/>
        <v>0</v>
      </c>
      <c r="T17" s="21">
        <f t="shared" si="0"/>
        <v>0</v>
      </c>
    </row>
    <row r="18" spans="1:20" s="18" customFormat="1" ht="38.25" customHeight="1">
      <c r="A18" s="42" t="s">
        <v>44</v>
      </c>
      <c r="B18" s="42"/>
      <c r="C18" s="22">
        <f>C19</f>
        <v>2672817</v>
      </c>
      <c r="D18" s="22">
        <f aca="true" t="shared" si="1" ref="D18:T18">D19</f>
        <v>0</v>
      </c>
      <c r="E18" s="22">
        <f t="shared" si="1"/>
        <v>0</v>
      </c>
      <c r="F18" s="22">
        <f t="shared" si="1"/>
        <v>0</v>
      </c>
      <c r="G18" s="22">
        <f t="shared" si="1"/>
        <v>675</v>
      </c>
      <c r="H18" s="22">
        <f t="shared" si="1"/>
        <v>2672817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1"/>
        <v>0</v>
      </c>
      <c r="P18" s="22">
        <f t="shared" si="1"/>
        <v>0</v>
      </c>
      <c r="Q18" s="22">
        <f t="shared" si="1"/>
        <v>0</v>
      </c>
      <c r="R18" s="22">
        <f t="shared" si="1"/>
        <v>0</v>
      </c>
      <c r="S18" s="22">
        <f t="shared" si="1"/>
        <v>0</v>
      </c>
      <c r="T18" s="22">
        <f t="shared" si="1"/>
        <v>0</v>
      </c>
    </row>
    <row r="19" spans="1:20" s="18" customFormat="1" ht="66" customHeight="1">
      <c r="A19" s="19">
        <v>1</v>
      </c>
      <c r="B19" s="23" t="s">
        <v>85</v>
      </c>
      <c r="C19" s="24">
        <f>H19</f>
        <v>2672817</v>
      </c>
      <c r="D19" s="24">
        <v>0</v>
      </c>
      <c r="E19" s="24"/>
      <c r="F19" s="24">
        <v>0</v>
      </c>
      <c r="G19" s="24">
        <v>675</v>
      </c>
      <c r="H19" s="24">
        <v>2672817</v>
      </c>
      <c r="I19" s="24"/>
      <c r="J19" s="24">
        <v>0</v>
      </c>
      <c r="K19" s="24"/>
      <c r="L19" s="24">
        <v>0</v>
      </c>
      <c r="M19" s="24"/>
      <c r="N19" s="24">
        <v>0</v>
      </c>
      <c r="O19" s="24"/>
      <c r="P19" s="24">
        <v>0</v>
      </c>
      <c r="Q19" s="24">
        <v>0</v>
      </c>
      <c r="R19" s="25"/>
      <c r="S19" s="25"/>
      <c r="T19" s="25"/>
    </row>
    <row r="20" spans="1:20" s="18" customFormat="1" ht="42.75" customHeight="1">
      <c r="A20" s="42" t="s">
        <v>47</v>
      </c>
      <c r="B20" s="42"/>
      <c r="C20" s="24">
        <f>C21</f>
        <v>1948784.1600000001</v>
      </c>
      <c r="D20" s="24">
        <f aca="true" t="shared" si="2" ref="D20:S20">D21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205</v>
      </c>
      <c r="L20" s="24">
        <f t="shared" si="2"/>
        <v>842902.16</v>
      </c>
      <c r="M20" s="24">
        <f t="shared" si="2"/>
        <v>0</v>
      </c>
      <c r="N20" s="24">
        <f t="shared" si="2"/>
        <v>0</v>
      </c>
      <c r="O20" s="24">
        <f t="shared" si="2"/>
        <v>761.4</v>
      </c>
      <c r="P20" s="24">
        <f t="shared" si="2"/>
        <v>1105882</v>
      </c>
      <c r="Q20" s="24">
        <f t="shared" si="2"/>
        <v>0</v>
      </c>
      <c r="R20" s="24">
        <f t="shared" si="2"/>
        <v>0</v>
      </c>
      <c r="S20" s="24">
        <f t="shared" si="2"/>
        <v>0</v>
      </c>
      <c r="T20" s="24">
        <f>T21</f>
        <v>0</v>
      </c>
    </row>
    <row r="21" spans="1:20" s="18" customFormat="1" ht="84">
      <c r="A21" s="19">
        <v>2</v>
      </c>
      <c r="B21" s="23" t="s">
        <v>86</v>
      </c>
      <c r="C21" s="24">
        <f>L20+P20</f>
        <v>1948784.1600000001</v>
      </c>
      <c r="D21" s="24">
        <v>0</v>
      </c>
      <c r="E21" s="24"/>
      <c r="F21" s="24">
        <v>0</v>
      </c>
      <c r="G21" s="24"/>
      <c r="H21" s="24">
        <v>0</v>
      </c>
      <c r="I21" s="24"/>
      <c r="J21" s="24">
        <v>0</v>
      </c>
      <c r="K21" s="24">
        <v>205</v>
      </c>
      <c r="L21" s="24">
        <v>842902.16</v>
      </c>
      <c r="M21" s="24"/>
      <c r="N21" s="24">
        <v>0</v>
      </c>
      <c r="O21" s="24">
        <v>761.4</v>
      </c>
      <c r="P21" s="24">
        <v>1105882</v>
      </c>
      <c r="Q21" s="24">
        <v>0</v>
      </c>
      <c r="R21" s="25"/>
      <c r="S21" s="25"/>
      <c r="T21" s="25"/>
    </row>
    <row r="22" spans="1:20" s="18" customFormat="1" ht="27" customHeight="1">
      <c r="A22" s="42" t="s">
        <v>49</v>
      </c>
      <c r="B22" s="42"/>
      <c r="C22" s="24">
        <f>SUM(C23:C27)</f>
        <v>10017881.870000001</v>
      </c>
      <c r="D22" s="24">
        <f aca="true" t="shared" si="3" ref="D22:T22">SUM(D23:D27)</f>
        <v>369353.3</v>
      </c>
      <c r="E22" s="24">
        <f t="shared" si="3"/>
        <v>0</v>
      </c>
      <c r="F22" s="24">
        <f t="shared" si="3"/>
        <v>0</v>
      </c>
      <c r="G22" s="24">
        <f t="shared" si="3"/>
        <v>4162</v>
      </c>
      <c r="H22" s="24">
        <f t="shared" si="3"/>
        <v>9648528.57</v>
      </c>
      <c r="I22" s="24">
        <f t="shared" si="3"/>
        <v>0</v>
      </c>
      <c r="J22" s="24">
        <f t="shared" si="3"/>
        <v>0</v>
      </c>
      <c r="K22" s="24">
        <f t="shared" si="3"/>
        <v>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24">
        <f t="shared" si="3"/>
        <v>0</v>
      </c>
      <c r="P22" s="24">
        <f t="shared" si="3"/>
        <v>0</v>
      </c>
      <c r="Q22" s="24">
        <f t="shared" si="3"/>
        <v>0</v>
      </c>
      <c r="R22" s="24">
        <f t="shared" si="3"/>
        <v>0</v>
      </c>
      <c r="S22" s="24">
        <f t="shared" si="3"/>
        <v>0</v>
      </c>
      <c r="T22" s="24">
        <f t="shared" si="3"/>
        <v>0</v>
      </c>
    </row>
    <row r="23" spans="1:20" s="18" customFormat="1" ht="56.25" customHeight="1">
      <c r="A23" s="19">
        <v>3</v>
      </c>
      <c r="B23" s="23" t="s">
        <v>87</v>
      </c>
      <c r="C23" s="24">
        <f>D23+F23+H23</f>
        <v>5953573.4</v>
      </c>
      <c r="D23" s="24">
        <v>0</v>
      </c>
      <c r="E23" s="24"/>
      <c r="F23" s="24">
        <v>0</v>
      </c>
      <c r="G23" s="24">
        <v>3150</v>
      </c>
      <c r="H23" s="24">
        <v>5953573.4</v>
      </c>
      <c r="I23" s="24"/>
      <c r="J23" s="24">
        <v>0</v>
      </c>
      <c r="K23" s="24"/>
      <c r="L23" s="24">
        <v>0</v>
      </c>
      <c r="M23" s="24"/>
      <c r="N23" s="24">
        <v>0</v>
      </c>
      <c r="O23" s="24"/>
      <c r="P23" s="24">
        <v>0</v>
      </c>
      <c r="Q23" s="24">
        <v>0</v>
      </c>
      <c r="R23" s="24"/>
      <c r="S23" s="24"/>
      <c r="T23" s="24"/>
    </row>
    <row r="24" spans="1:20" s="18" customFormat="1" ht="50.25">
      <c r="A24" s="19">
        <v>4</v>
      </c>
      <c r="B24" s="23" t="s">
        <v>88</v>
      </c>
      <c r="C24" s="24">
        <f>D24+F24+H24</f>
        <v>1626309.21</v>
      </c>
      <c r="D24" s="24">
        <v>0</v>
      </c>
      <c r="E24" s="24"/>
      <c r="F24" s="24">
        <v>0</v>
      </c>
      <c r="G24" s="22">
        <v>500</v>
      </c>
      <c r="H24" s="24">
        <v>1626309.21</v>
      </c>
      <c r="I24" s="24"/>
      <c r="J24" s="24">
        <v>0</v>
      </c>
      <c r="K24" s="24"/>
      <c r="L24" s="24">
        <v>0</v>
      </c>
      <c r="M24" s="24"/>
      <c r="N24" s="24">
        <v>0</v>
      </c>
      <c r="O24" s="24"/>
      <c r="P24" s="24">
        <v>0</v>
      </c>
      <c r="Q24" s="24">
        <v>0</v>
      </c>
      <c r="R24" s="24"/>
      <c r="S24" s="24"/>
      <c r="T24" s="24"/>
    </row>
    <row r="25" spans="1:20" s="18" customFormat="1" ht="33">
      <c r="A25" s="19">
        <v>5</v>
      </c>
      <c r="B25" s="23" t="s">
        <v>89</v>
      </c>
      <c r="C25" s="24">
        <f>D25+F25+H25</f>
        <v>1033997.74</v>
      </c>
      <c r="D25" s="24">
        <v>0</v>
      </c>
      <c r="E25" s="24"/>
      <c r="F25" s="24">
        <v>0</v>
      </c>
      <c r="G25" s="24">
        <v>256</v>
      </c>
      <c r="H25" s="24">
        <v>1033997.74</v>
      </c>
      <c r="I25" s="24"/>
      <c r="J25" s="24">
        <v>0</v>
      </c>
      <c r="K25" s="24"/>
      <c r="L25" s="24">
        <v>0</v>
      </c>
      <c r="M25" s="24"/>
      <c r="N25" s="24">
        <v>0</v>
      </c>
      <c r="O25" s="24"/>
      <c r="P25" s="24">
        <v>0</v>
      </c>
      <c r="Q25" s="24">
        <v>0</v>
      </c>
      <c r="R25" s="24"/>
      <c r="S25" s="24"/>
      <c r="T25" s="24"/>
    </row>
    <row r="26" spans="1:20" s="18" customFormat="1" ht="33">
      <c r="A26" s="19">
        <v>6</v>
      </c>
      <c r="B26" s="23" t="s">
        <v>90</v>
      </c>
      <c r="C26" s="24">
        <f>D26+F26+H26</f>
        <v>1034648.22</v>
      </c>
      <c r="D26" s="24">
        <v>0</v>
      </c>
      <c r="E26" s="24"/>
      <c r="F26" s="24">
        <v>0</v>
      </c>
      <c r="G26" s="24">
        <v>256</v>
      </c>
      <c r="H26" s="24">
        <v>1034648.22</v>
      </c>
      <c r="I26" s="24"/>
      <c r="J26" s="24">
        <v>0</v>
      </c>
      <c r="K26" s="24"/>
      <c r="L26" s="24">
        <v>0</v>
      </c>
      <c r="M26" s="24"/>
      <c r="N26" s="24">
        <v>0</v>
      </c>
      <c r="O26" s="24"/>
      <c r="P26" s="24">
        <v>0</v>
      </c>
      <c r="Q26" s="24">
        <v>0</v>
      </c>
      <c r="R26" s="24"/>
      <c r="S26" s="24"/>
      <c r="T26" s="24"/>
    </row>
    <row r="27" spans="1:20" s="18" customFormat="1" ht="39" customHeight="1">
      <c r="A27" s="19">
        <v>7</v>
      </c>
      <c r="B27" s="23" t="s">
        <v>91</v>
      </c>
      <c r="C27" s="24">
        <f>D27+F27+H27</f>
        <v>369353.3</v>
      </c>
      <c r="D27" s="24">
        <v>369353.3</v>
      </c>
      <c r="E27" s="24"/>
      <c r="F27" s="24">
        <v>0</v>
      </c>
      <c r="G27" s="24"/>
      <c r="H27" s="24">
        <v>0</v>
      </c>
      <c r="I27" s="24"/>
      <c r="J27" s="24">
        <v>0</v>
      </c>
      <c r="K27" s="24"/>
      <c r="L27" s="24">
        <v>0</v>
      </c>
      <c r="M27" s="24"/>
      <c r="N27" s="24">
        <v>0</v>
      </c>
      <c r="O27" s="24"/>
      <c r="P27" s="24">
        <v>0</v>
      </c>
      <c r="Q27" s="24">
        <v>0</v>
      </c>
      <c r="R27" s="24"/>
      <c r="S27" s="24"/>
      <c r="T27" s="24"/>
    </row>
    <row r="28" spans="1:20" s="18" customFormat="1" ht="26.25" customHeight="1">
      <c r="A28" s="42" t="s">
        <v>52</v>
      </c>
      <c r="B28" s="42"/>
      <c r="C28" s="24">
        <f>SUM(C29:C33)</f>
        <v>24139892.43</v>
      </c>
      <c r="D28" s="24">
        <f aca="true" t="shared" si="4" ref="D28:T28">SUM(D29:D33)</f>
        <v>0</v>
      </c>
      <c r="E28" s="24">
        <f t="shared" si="4"/>
        <v>0</v>
      </c>
      <c r="F28" s="24">
        <f t="shared" si="4"/>
        <v>0</v>
      </c>
      <c r="G28" s="24">
        <f t="shared" si="4"/>
        <v>4323.55</v>
      </c>
      <c r="H28" s="24">
        <f t="shared" si="4"/>
        <v>14037699.43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24">
        <f t="shared" si="4"/>
        <v>0</v>
      </c>
      <c r="P28" s="24">
        <f t="shared" si="4"/>
        <v>0</v>
      </c>
      <c r="Q28" s="24">
        <f t="shared" si="4"/>
        <v>10102193</v>
      </c>
      <c r="R28" s="24">
        <f t="shared" si="4"/>
        <v>0</v>
      </c>
      <c r="S28" s="24">
        <f t="shared" si="4"/>
        <v>0</v>
      </c>
      <c r="T28" s="24">
        <f t="shared" si="4"/>
        <v>0</v>
      </c>
    </row>
    <row r="29" spans="1:20" s="18" customFormat="1" ht="50.25">
      <c r="A29" s="19">
        <v>8</v>
      </c>
      <c r="B29" s="23" t="s">
        <v>98</v>
      </c>
      <c r="C29" s="24">
        <f>D29+F29+H29+J29+L29+N29+P29+Q29+R29+S29+T29</f>
        <v>4432390</v>
      </c>
      <c r="D29" s="24">
        <v>0</v>
      </c>
      <c r="E29" s="24"/>
      <c r="F29" s="24">
        <v>0</v>
      </c>
      <c r="G29" s="24">
        <v>1368.35</v>
      </c>
      <c r="H29" s="24">
        <v>4432390</v>
      </c>
      <c r="I29" s="24"/>
      <c r="J29" s="24">
        <v>0</v>
      </c>
      <c r="K29" s="24"/>
      <c r="L29" s="24">
        <v>0</v>
      </c>
      <c r="M29" s="24"/>
      <c r="N29" s="24">
        <v>0</v>
      </c>
      <c r="O29" s="24"/>
      <c r="P29" s="24">
        <v>0</v>
      </c>
      <c r="Q29" s="24">
        <v>0</v>
      </c>
      <c r="R29" s="24"/>
      <c r="S29" s="24"/>
      <c r="T29" s="24"/>
    </row>
    <row r="30" spans="1:20" s="18" customFormat="1" ht="42" customHeight="1">
      <c r="A30" s="19">
        <v>9</v>
      </c>
      <c r="B30" s="23" t="s">
        <v>92</v>
      </c>
      <c r="C30" s="24">
        <f>D30+F30+H30+J30+L30+N30+P30+Q30+R30+S30+T30</f>
        <v>3737698.95</v>
      </c>
      <c r="D30" s="24">
        <v>0</v>
      </c>
      <c r="E30" s="24"/>
      <c r="F30" s="24">
        <v>0</v>
      </c>
      <c r="G30" s="24">
        <v>1273</v>
      </c>
      <c r="H30" s="24">
        <v>3737698.95</v>
      </c>
      <c r="I30" s="24"/>
      <c r="J30" s="24">
        <v>0</v>
      </c>
      <c r="K30" s="24"/>
      <c r="L30" s="24">
        <v>0</v>
      </c>
      <c r="M30" s="24"/>
      <c r="N30" s="24">
        <v>0</v>
      </c>
      <c r="O30" s="24"/>
      <c r="P30" s="24">
        <v>0</v>
      </c>
      <c r="Q30" s="24">
        <v>0</v>
      </c>
      <c r="R30" s="24"/>
      <c r="S30" s="24"/>
      <c r="T30" s="24"/>
    </row>
    <row r="31" spans="1:20" s="18" customFormat="1" ht="50.25">
      <c r="A31" s="19">
        <v>10</v>
      </c>
      <c r="B31" s="23" t="s">
        <v>93</v>
      </c>
      <c r="C31" s="24">
        <f>D31+F31+H31+J31+L31+N31+P31+Q31+R31+S31+T31</f>
        <v>5867610.48</v>
      </c>
      <c r="D31" s="24">
        <v>0</v>
      </c>
      <c r="E31" s="24"/>
      <c r="F31" s="24">
        <v>0</v>
      </c>
      <c r="G31" s="24">
        <v>1682.2</v>
      </c>
      <c r="H31" s="24">
        <v>5867610.48</v>
      </c>
      <c r="I31" s="24"/>
      <c r="J31" s="24">
        <v>0</v>
      </c>
      <c r="K31" s="24"/>
      <c r="L31" s="24">
        <v>0</v>
      </c>
      <c r="M31" s="24"/>
      <c r="N31" s="24">
        <v>0</v>
      </c>
      <c r="O31" s="24"/>
      <c r="P31" s="24">
        <v>0</v>
      </c>
      <c r="Q31" s="24">
        <v>0</v>
      </c>
      <c r="R31" s="24"/>
      <c r="S31" s="24"/>
      <c r="T31" s="24"/>
    </row>
    <row r="32" spans="1:20" s="18" customFormat="1" ht="37.5" customHeight="1">
      <c r="A32" s="19">
        <v>11</v>
      </c>
      <c r="B32" s="23" t="s">
        <v>94</v>
      </c>
      <c r="C32" s="24">
        <f>D32+F32+H32+J32+L32+N32+P32+Q32+R32+S32+T32</f>
        <v>4760807</v>
      </c>
      <c r="D32" s="24">
        <v>0</v>
      </c>
      <c r="E32" s="24"/>
      <c r="F32" s="24">
        <v>0</v>
      </c>
      <c r="G32" s="24"/>
      <c r="H32" s="24">
        <v>0</v>
      </c>
      <c r="I32" s="24"/>
      <c r="J32" s="24">
        <v>0</v>
      </c>
      <c r="K32" s="24"/>
      <c r="L32" s="24">
        <v>0</v>
      </c>
      <c r="M32" s="24"/>
      <c r="N32" s="24">
        <v>0</v>
      </c>
      <c r="O32" s="24"/>
      <c r="P32" s="24">
        <v>0</v>
      </c>
      <c r="Q32" s="24">
        <v>4760807</v>
      </c>
      <c r="R32" s="24"/>
      <c r="S32" s="24"/>
      <c r="T32" s="24"/>
    </row>
    <row r="33" spans="1:20" s="18" customFormat="1" ht="52.5" customHeight="1">
      <c r="A33" s="19">
        <v>12</v>
      </c>
      <c r="B33" s="23" t="s">
        <v>95</v>
      </c>
      <c r="C33" s="24">
        <f>D33+F33+H33+J33+L33+N33+P33+Q33+R33+S33+T33</f>
        <v>5341386</v>
      </c>
      <c r="D33" s="24">
        <v>0</v>
      </c>
      <c r="E33" s="24"/>
      <c r="F33" s="24">
        <v>0</v>
      </c>
      <c r="G33" s="24"/>
      <c r="H33" s="24">
        <v>0</v>
      </c>
      <c r="I33" s="24"/>
      <c r="J33" s="24">
        <v>0</v>
      </c>
      <c r="K33" s="24"/>
      <c r="L33" s="24">
        <v>0</v>
      </c>
      <c r="M33" s="24"/>
      <c r="N33" s="24">
        <v>0</v>
      </c>
      <c r="O33" s="24"/>
      <c r="P33" s="24">
        <v>0</v>
      </c>
      <c r="Q33" s="24">
        <v>5341386</v>
      </c>
      <c r="R33" s="24"/>
      <c r="S33" s="24"/>
      <c r="T33" s="24"/>
    </row>
    <row r="34" spans="1:20" s="18" customFormat="1" ht="36.75" customHeight="1">
      <c r="A34" s="42" t="s">
        <v>53</v>
      </c>
      <c r="B34" s="42"/>
      <c r="C34" s="24">
        <f>C35</f>
        <v>870280.32</v>
      </c>
      <c r="D34" s="24">
        <f aca="true" t="shared" si="5" ref="D34:T34">D35</f>
        <v>0</v>
      </c>
      <c r="E34" s="24">
        <f t="shared" si="5"/>
        <v>0</v>
      </c>
      <c r="F34" s="24">
        <f t="shared" si="5"/>
        <v>0</v>
      </c>
      <c r="G34" s="24">
        <f t="shared" si="5"/>
        <v>507.8</v>
      </c>
      <c r="H34" s="24">
        <f t="shared" si="5"/>
        <v>870280.32</v>
      </c>
      <c r="I34" s="24">
        <f t="shared" si="5"/>
        <v>0</v>
      </c>
      <c r="J34" s="24">
        <f t="shared" si="5"/>
        <v>0</v>
      </c>
      <c r="K34" s="24">
        <f t="shared" si="5"/>
        <v>0</v>
      </c>
      <c r="L34" s="24">
        <f t="shared" si="5"/>
        <v>0</v>
      </c>
      <c r="M34" s="24">
        <f t="shared" si="5"/>
        <v>0</v>
      </c>
      <c r="N34" s="24">
        <f t="shared" si="5"/>
        <v>0</v>
      </c>
      <c r="O34" s="24">
        <f t="shared" si="5"/>
        <v>0</v>
      </c>
      <c r="P34" s="24">
        <f t="shared" si="5"/>
        <v>0</v>
      </c>
      <c r="Q34" s="24">
        <f t="shared" si="5"/>
        <v>0</v>
      </c>
      <c r="R34" s="24">
        <f t="shared" si="5"/>
        <v>0</v>
      </c>
      <c r="S34" s="24">
        <f t="shared" si="5"/>
        <v>0</v>
      </c>
      <c r="T34" s="24">
        <f t="shared" si="5"/>
        <v>0</v>
      </c>
    </row>
    <row r="35" spans="1:20" s="18" customFormat="1" ht="66.75">
      <c r="A35" s="19">
        <v>13</v>
      </c>
      <c r="B35" s="23" t="s">
        <v>96</v>
      </c>
      <c r="C35" s="24">
        <f>H35</f>
        <v>870280.32</v>
      </c>
      <c r="D35" s="24">
        <v>0</v>
      </c>
      <c r="E35" s="24"/>
      <c r="F35" s="24">
        <v>0</v>
      </c>
      <c r="G35" s="24">
        <v>507.8</v>
      </c>
      <c r="H35" s="24">
        <v>870280.32</v>
      </c>
      <c r="I35" s="24"/>
      <c r="J35" s="24">
        <v>0</v>
      </c>
      <c r="K35" s="24"/>
      <c r="L35" s="24">
        <v>0</v>
      </c>
      <c r="M35" s="24"/>
      <c r="N35" s="24">
        <v>0</v>
      </c>
      <c r="O35" s="24"/>
      <c r="P35" s="24">
        <v>0</v>
      </c>
      <c r="Q35" s="24">
        <v>0</v>
      </c>
      <c r="R35" s="24"/>
      <c r="S35" s="24"/>
      <c r="T35" s="24"/>
    </row>
    <row r="36" s="18" customFormat="1" ht="16.5"/>
    <row r="37" s="18" customFormat="1" ht="16.5"/>
    <row r="38" s="17" customFormat="1" ht="18"/>
  </sheetData>
  <sheetProtection/>
  <mergeCells count="23">
    <mergeCell ref="D13:N13"/>
    <mergeCell ref="G14:H14"/>
    <mergeCell ref="I14:J14"/>
    <mergeCell ref="P2:T2"/>
    <mergeCell ref="P1:T1"/>
    <mergeCell ref="P3:T3"/>
    <mergeCell ref="P4:T4"/>
    <mergeCell ref="A28:B28"/>
    <mergeCell ref="A34:B34"/>
    <mergeCell ref="A20:B20"/>
    <mergeCell ref="A22:B22"/>
    <mergeCell ref="O13:T13"/>
    <mergeCell ref="E14:F14"/>
    <mergeCell ref="A18:B18"/>
    <mergeCell ref="A17:B17"/>
    <mergeCell ref="A13:A15"/>
    <mergeCell ref="B13:B15"/>
    <mergeCell ref="K14:L14"/>
    <mergeCell ref="M14:N14"/>
    <mergeCell ref="O14:P14"/>
    <mergeCell ref="A9:T9"/>
    <mergeCell ref="A10:T10"/>
    <mergeCell ref="C13:C14"/>
  </mergeCells>
  <printOptions/>
  <pageMargins left="0.3937007874015748" right="0.3937007874015748" top="1.1811023622047245" bottom="0.3937007874015748" header="0.31496062992125984" footer="0.31496062992125984"/>
  <pageSetup firstPageNumber="38" useFirstPageNumber="1" fitToHeight="53" fitToWidth="1" horizontalDpi="180" verticalDpi="180" orientation="landscape" paperSize="9" scale="61" r:id="rId1"/>
  <headerFooter>
    <oddHeader>&amp;R&amp;"Times New Roman,обычный"&amp;22&amp;P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7">
      <selection activeCell="A10" sqref="A10:N10"/>
    </sheetView>
  </sheetViews>
  <sheetFormatPr defaultColWidth="9.7109375" defaultRowHeight="15"/>
  <cols>
    <col min="1" max="1" width="5.28125" style="1" customWidth="1"/>
    <col min="2" max="2" width="19.8515625" style="1" customWidth="1"/>
    <col min="3" max="3" width="13.7109375" style="1" customWidth="1"/>
    <col min="4" max="4" width="15.57421875" style="1" customWidth="1"/>
    <col min="5" max="11" width="9.7109375" style="1" customWidth="1"/>
    <col min="12" max="12" width="9.140625" style="1" customWidth="1"/>
    <col min="13" max="13" width="16.140625" style="1" customWidth="1"/>
    <col min="14" max="14" width="15.57421875" style="1" customWidth="1"/>
    <col min="15" max="16384" width="9.7109375" style="1" customWidth="1"/>
  </cols>
  <sheetData>
    <row r="1" spans="11:14" ht="16.5" customHeight="1">
      <c r="K1" s="45" t="s">
        <v>43</v>
      </c>
      <c r="L1" s="45"/>
      <c r="M1" s="45"/>
      <c r="N1" s="45"/>
    </row>
    <row r="2" spans="11:14" ht="15" customHeight="1">
      <c r="K2" s="45" t="s">
        <v>37</v>
      </c>
      <c r="L2" s="45"/>
      <c r="M2" s="45"/>
      <c r="N2" s="45"/>
    </row>
    <row r="3" spans="11:14" ht="15" customHeight="1">
      <c r="K3" s="45" t="s">
        <v>38</v>
      </c>
      <c r="L3" s="45"/>
      <c r="M3" s="45"/>
      <c r="N3" s="45"/>
    </row>
    <row r="4" spans="11:14" ht="15.75" customHeight="1">
      <c r="K4" s="45" t="s">
        <v>39</v>
      </c>
      <c r="L4" s="45"/>
      <c r="M4" s="45"/>
      <c r="N4" s="45"/>
    </row>
    <row r="9" spans="1:14" ht="17.25" customHeight="1">
      <c r="A9" s="44" t="s">
        <v>101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5" customHeight="1">
      <c r="A10" s="44" t="s">
        <v>35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3" spans="1:14" s="4" customFormat="1" ht="79.5" customHeight="1">
      <c r="A13" s="37" t="s">
        <v>0</v>
      </c>
      <c r="B13" s="37" t="s">
        <v>28</v>
      </c>
      <c r="C13" s="47" t="s">
        <v>99</v>
      </c>
      <c r="D13" s="47" t="s">
        <v>100</v>
      </c>
      <c r="E13" s="37" t="s">
        <v>29</v>
      </c>
      <c r="F13" s="37"/>
      <c r="G13" s="37"/>
      <c r="H13" s="37"/>
      <c r="I13" s="37"/>
      <c r="J13" s="37" t="s">
        <v>17</v>
      </c>
      <c r="K13" s="37"/>
      <c r="L13" s="37"/>
      <c r="M13" s="37"/>
      <c r="N13" s="37"/>
    </row>
    <row r="14" spans="1:14" s="4" customFormat="1" ht="50.25" customHeight="1">
      <c r="A14" s="37"/>
      <c r="B14" s="37"/>
      <c r="C14" s="48"/>
      <c r="D14" s="48"/>
      <c r="E14" s="5" t="s">
        <v>33</v>
      </c>
      <c r="F14" s="5" t="s">
        <v>30</v>
      </c>
      <c r="G14" s="5" t="s">
        <v>31</v>
      </c>
      <c r="H14" s="5" t="s">
        <v>32</v>
      </c>
      <c r="I14" s="5" t="s">
        <v>6</v>
      </c>
      <c r="J14" s="5" t="s">
        <v>33</v>
      </c>
      <c r="K14" s="5" t="s">
        <v>30</v>
      </c>
      <c r="L14" s="5" t="s">
        <v>31</v>
      </c>
      <c r="M14" s="5" t="s">
        <v>32</v>
      </c>
      <c r="N14" s="5" t="s">
        <v>6</v>
      </c>
    </row>
    <row r="15" spans="1:14" s="4" customFormat="1" ht="15">
      <c r="A15" s="37"/>
      <c r="B15" s="37"/>
      <c r="C15" s="5" t="s">
        <v>7</v>
      </c>
      <c r="D15" s="5" t="s">
        <v>8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7</v>
      </c>
      <c r="J15" s="5" t="s">
        <v>9</v>
      </c>
      <c r="K15" s="5" t="s">
        <v>9</v>
      </c>
      <c r="L15" s="5" t="s">
        <v>9</v>
      </c>
      <c r="M15" s="5" t="s">
        <v>9</v>
      </c>
      <c r="N15" s="5" t="s">
        <v>9</v>
      </c>
    </row>
    <row r="16" spans="1:14" s="4" customFormat="1" ht="15">
      <c r="A16" s="6">
        <v>1</v>
      </c>
      <c r="B16" s="6">
        <v>2</v>
      </c>
      <c r="C16" s="27">
        <v>3</v>
      </c>
      <c r="D16" s="27">
        <v>4</v>
      </c>
      <c r="E16" s="27">
        <v>5</v>
      </c>
      <c r="F16" s="27">
        <v>6</v>
      </c>
      <c r="G16" s="6">
        <v>7</v>
      </c>
      <c r="H16" s="6">
        <v>8</v>
      </c>
      <c r="I16" s="27">
        <v>9</v>
      </c>
      <c r="J16" s="27">
        <v>10</v>
      </c>
      <c r="K16" s="27">
        <v>11</v>
      </c>
      <c r="L16" s="27">
        <v>12</v>
      </c>
      <c r="M16" s="6">
        <v>13</v>
      </c>
      <c r="N16" s="6">
        <v>14</v>
      </c>
    </row>
    <row r="17" spans="1:14" s="4" customFormat="1" ht="30" customHeight="1">
      <c r="A17" s="46" t="s">
        <v>11</v>
      </c>
      <c r="B17" s="46"/>
      <c r="C17" s="7">
        <f>SUM(C18:C22)</f>
        <v>65466.44</v>
      </c>
      <c r="D17" s="7">
        <f aca="true" t="shared" si="0" ref="D17:N17">SUM(D18:D22)</f>
        <v>1976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8">
        <f t="shared" si="0"/>
        <v>13</v>
      </c>
      <c r="I17" s="8">
        <f t="shared" si="0"/>
        <v>13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39649655.78</v>
      </c>
      <c r="N17" s="7">
        <f t="shared" si="0"/>
        <v>39649655.78</v>
      </c>
    </row>
    <row r="18" spans="1:14" s="4" customFormat="1" ht="16.5" customHeight="1">
      <c r="A18" s="10">
        <v>1</v>
      </c>
      <c r="B18" s="28" t="s">
        <v>54</v>
      </c>
      <c r="C18" s="13">
        <v>421</v>
      </c>
      <c r="D18" s="29">
        <v>16</v>
      </c>
      <c r="E18" s="30"/>
      <c r="F18" s="30"/>
      <c r="G18" s="31"/>
      <c r="H18" s="30">
        <v>1</v>
      </c>
      <c r="I18" s="30">
        <v>1</v>
      </c>
      <c r="J18" s="30"/>
      <c r="K18" s="30"/>
      <c r="L18" s="30"/>
      <c r="M18" s="13">
        <v>2672817</v>
      </c>
      <c r="N18" s="13">
        <v>2672817</v>
      </c>
    </row>
    <row r="19" spans="1:14" s="4" customFormat="1" ht="30.75">
      <c r="A19" s="10">
        <v>2</v>
      </c>
      <c r="B19" s="28" t="s">
        <v>34</v>
      </c>
      <c r="C19" s="13">
        <v>833</v>
      </c>
      <c r="D19" s="29">
        <v>20</v>
      </c>
      <c r="E19" s="30"/>
      <c r="F19" s="30"/>
      <c r="G19" s="31"/>
      <c r="H19" s="30">
        <v>1</v>
      </c>
      <c r="I19" s="30">
        <v>1</v>
      </c>
      <c r="J19" s="30"/>
      <c r="K19" s="30"/>
      <c r="L19" s="30"/>
      <c r="M19" s="13">
        <v>1948784.1600000001</v>
      </c>
      <c r="N19" s="13">
        <v>1948784.1600000001</v>
      </c>
    </row>
    <row r="20" spans="1:14" s="4" customFormat="1" ht="15">
      <c r="A20" s="10">
        <v>3</v>
      </c>
      <c r="B20" s="28" t="s">
        <v>55</v>
      </c>
      <c r="C20" s="13">
        <v>37126.74</v>
      </c>
      <c r="D20" s="29">
        <v>1039</v>
      </c>
      <c r="E20" s="30"/>
      <c r="F20" s="30"/>
      <c r="G20" s="31"/>
      <c r="H20" s="30">
        <v>5</v>
      </c>
      <c r="I20" s="30">
        <v>5</v>
      </c>
      <c r="J20" s="30"/>
      <c r="K20" s="30"/>
      <c r="L20" s="30"/>
      <c r="M20" s="13">
        <v>10017881.870000001</v>
      </c>
      <c r="N20" s="13">
        <v>10017881.870000001</v>
      </c>
    </row>
    <row r="21" spans="1:14" s="4" customFormat="1" ht="15">
      <c r="A21" s="10">
        <v>4</v>
      </c>
      <c r="B21" s="28" t="s">
        <v>56</v>
      </c>
      <c r="C21" s="13">
        <v>26427.9</v>
      </c>
      <c r="D21" s="29">
        <v>883</v>
      </c>
      <c r="E21" s="30"/>
      <c r="F21" s="30"/>
      <c r="G21" s="31"/>
      <c r="H21" s="30">
        <v>5</v>
      </c>
      <c r="I21" s="30">
        <v>5</v>
      </c>
      <c r="J21" s="30"/>
      <c r="K21" s="30"/>
      <c r="L21" s="30"/>
      <c r="M21" s="13">
        <v>24139892.43</v>
      </c>
      <c r="N21" s="13">
        <v>24139892.43</v>
      </c>
    </row>
    <row r="22" spans="1:14" s="4" customFormat="1" ht="13.5" customHeight="1">
      <c r="A22" s="10">
        <v>5</v>
      </c>
      <c r="B22" s="28" t="s">
        <v>57</v>
      </c>
      <c r="C22" s="13">
        <v>657.8</v>
      </c>
      <c r="D22" s="29">
        <v>18</v>
      </c>
      <c r="E22" s="30"/>
      <c r="F22" s="30"/>
      <c r="G22" s="31"/>
      <c r="H22" s="30">
        <v>1</v>
      </c>
      <c r="I22" s="30">
        <v>1</v>
      </c>
      <c r="J22" s="30"/>
      <c r="K22" s="30"/>
      <c r="L22" s="30"/>
      <c r="M22" s="13">
        <v>870280.32</v>
      </c>
      <c r="N22" s="13">
        <v>870280.32</v>
      </c>
    </row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</sheetData>
  <sheetProtection/>
  <mergeCells count="13">
    <mergeCell ref="A17:B17"/>
    <mergeCell ref="C13:C14"/>
    <mergeCell ref="D13:D14"/>
    <mergeCell ref="A10:N10"/>
    <mergeCell ref="A13:A15"/>
    <mergeCell ref="B13:B15"/>
    <mergeCell ref="E13:I13"/>
    <mergeCell ref="J13:N13"/>
    <mergeCell ref="A9:N9"/>
    <mergeCell ref="K1:N1"/>
    <mergeCell ref="K2:N2"/>
    <mergeCell ref="K3:N3"/>
    <mergeCell ref="K4:N4"/>
  </mergeCells>
  <printOptions/>
  <pageMargins left="0.3937007874015748" right="0.3937007874015748" top="1.1811023622047245" bottom="0.3937007874015748" header="0.31496062992125984" footer="0.31496062992125984"/>
  <pageSetup firstPageNumber="40" useFirstPageNumber="1" fitToHeight="18" fitToWidth="1" horizontalDpi="180" verticalDpi="180" orientation="landscape" paperSize="9" scale="85" r:id="rId1"/>
  <headerFooter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2016-08-05T03:30:52Z</dcterms:modified>
  <cp:category/>
  <cp:version/>
  <cp:contentType/>
  <cp:contentStatus/>
</cp:coreProperties>
</file>